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mc:AlternateContent xmlns:mc="http://schemas.openxmlformats.org/markup-compatibility/2006">
    <mc:Choice Requires="x15">
      <x15ac:absPath xmlns:x15ac="http://schemas.microsoft.com/office/spreadsheetml/2010/11/ac" url="/Users/davinia/Downloads/"/>
    </mc:Choice>
  </mc:AlternateContent>
  <xr:revisionPtr revIDLastSave="0" documentId="8_{8D72F85D-6D16-A441-B6EF-1ADAC8E9514C}" xr6:coauthVersionLast="47" xr6:coauthVersionMax="47" xr10:uidLastSave="{00000000-0000-0000-0000-000000000000}"/>
  <bookViews>
    <workbookView xWindow="-37380" yWindow="1280" windowWidth="36060" windowHeight="19280" xr2:uid="{00000000-000D-0000-FFFF-FFFF00000000}"/>
  </bookViews>
  <sheets>
    <sheet name="1. START HERE" sheetId="3" r:id="rId1"/>
    <sheet name="2. ANSWER THESE QUESTIONS" sheetId="2" r:id="rId2"/>
    <sheet name="2.a Support Notes for questions" sheetId="7" r:id="rId3"/>
    <sheet name="3. PICKING A TAX RATE" sheetId="8" r:id="rId4"/>
    <sheet name="4. RESULT - YOUR HOURLY RATE" sheetId="5" r:id="rId5"/>
    <sheet name="Back Office Don't Touch" sheetId="6" r:id="rId6"/>
  </sheets>
  <definedNames>
    <definedName name="_xlnm.Print_Area" localSheetId="2">'2.a Support Notes for questions'!$A$1:$N$134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7" i="6" l="1"/>
  <c r="C14" i="6" s="1"/>
  <c r="C11" i="6"/>
  <c r="C9" i="6"/>
  <c r="C18" i="6" s="1"/>
  <c r="C8" i="6"/>
  <c r="C6" i="6"/>
  <c r="C15" i="6" l="1"/>
  <c r="C16" i="6" s="1"/>
  <c r="C17" i="6" s="1"/>
  <c r="I6" i="5" s="1"/>
</calcChain>
</file>

<file path=xl/sharedStrings.xml><?xml version="1.0" encoding="utf-8"?>
<sst xmlns="http://schemas.openxmlformats.org/spreadsheetml/2006/main" count="193" uniqueCount="190">
  <si>
    <t>Estimated tax &amp; NI rate (%)</t>
  </si>
  <si>
    <t>Annual business overheads (£)</t>
  </si>
  <si>
    <t>Weeks worked per year</t>
  </si>
  <si>
    <t>Optional buffer / margin (%)</t>
  </si>
  <si>
    <t>Tax &amp; NI rate (decimal)</t>
  </si>
  <si>
    <t>Gross personal income needed</t>
  </si>
  <si>
    <t>Revenue target before buffer</t>
  </si>
  <si>
    <t>Revenue target including buffer</t>
  </si>
  <si>
    <t>Total billable hours per year</t>
  </si>
  <si>
    <t>How it works:</t>
  </si>
  <si>
    <t>There are examples, but these are your numbers! You can do this multiple times and see what impact it has on your rates!</t>
  </si>
  <si>
    <t xml:space="preserve">Please remember this calculator is only a guide, for informational purposes and is not advice. You do not have to do what it suggests, </t>
  </si>
  <si>
    <t>you can treat it as a goal, or use it to build your confidence increasing your rates with justification! And if you're not sure, I do recommend seeking advice.</t>
  </si>
  <si>
    <t>⭐ How to Use This Hourly Rate Calculator</t>
  </si>
  <si>
    <t>It’s designed to be simple, realistic, and confidence-building — so you can price your work without panic or guesswork.</t>
  </si>
  <si>
    <r>
      <t xml:space="preserve">Your minimum rate is the </t>
    </r>
    <r>
      <rPr>
        <i/>
        <sz val="11"/>
        <color theme="1"/>
        <rFont val="Calibri"/>
        <family val="2"/>
        <scheme val="minor"/>
      </rPr>
      <t>floor</t>
    </r>
    <r>
      <rPr>
        <sz val="11"/>
        <color theme="1"/>
        <rFont val="Calibri"/>
        <family val="2"/>
        <scheme val="minor"/>
      </rPr>
      <t>, not the ceiling.</t>
    </r>
  </si>
  <si>
    <t>It helps you:</t>
  </si>
  <si>
    <t>Avoid undercharging</t>
  </si>
  <si>
    <t>See why your current pricing might feel stressful</t>
  </si>
  <si>
    <r>
      <t xml:space="preserve">Understand the </t>
    </r>
    <r>
      <rPr>
        <i/>
        <sz val="11"/>
        <color theme="1"/>
        <rFont val="Calibri"/>
        <family val="2"/>
        <scheme val="minor"/>
      </rPr>
      <t>real</t>
    </r>
    <r>
      <rPr>
        <sz val="11"/>
        <color theme="1"/>
        <rFont val="Calibri"/>
        <family val="2"/>
        <scheme val="minor"/>
      </rPr>
      <t xml:space="preserve"> cost of delivering your work</t>
    </r>
  </si>
  <si>
    <t>Build pricing with confidence instead of fear</t>
  </si>
  <si>
    <r>
      <t xml:space="preserve">Add whatever you need for expertise, experience, demand, or positioning </t>
    </r>
    <r>
      <rPr>
        <b/>
        <sz val="11"/>
        <color theme="1"/>
        <rFont val="Calibri"/>
        <family val="2"/>
        <scheme val="minor"/>
      </rPr>
      <t>on top</t>
    </r>
    <r>
      <rPr>
        <sz val="11"/>
        <color theme="1"/>
        <rFont val="Calibri"/>
        <family val="2"/>
        <scheme val="minor"/>
      </rPr>
      <t>.</t>
    </r>
  </si>
  <si>
    <t>It often means:</t>
  </si>
  <si>
    <t>Your overheads are too high</t>
  </si>
  <si>
    <t>You’re not getting enough billable hours</t>
  </si>
  <si>
    <t>You need a different pricing model</t>
  </si>
  <si>
    <t>You’re carrying an invisible risk without charging for it</t>
  </si>
  <si>
    <t>This tool is for information and education only.</t>
  </si>
  <si>
    <t>It does not replace personalised accounting or tax advice.</t>
  </si>
  <si>
    <t>(But if you need help, speak to your accountant — or me!)</t>
  </si>
  <si>
    <t>Disclaimer</t>
  </si>
  <si>
    <t>This calculator is for information and education only and does not replace personalised tax or accounting advice.</t>
  </si>
  <si>
    <t>Your Hourly Rate Calculator from DaM Good Business™</t>
  </si>
  <si>
    <t>We also have to make some assumptions so the calculations are possible, for example equal days of work each month across the year - I know that isn't</t>
  </si>
  <si>
    <t>Equivalent annual desired take-home (£)</t>
  </si>
  <si>
    <r>
      <t xml:space="preserve">This will be for your bills, savings, holidays, everything </t>
    </r>
    <r>
      <rPr>
        <b/>
        <sz val="11"/>
        <color theme="1"/>
        <rFont val="Calibri"/>
        <family val="2"/>
        <scheme val="minor"/>
      </rPr>
      <t>non-business</t>
    </r>
  </si>
  <si>
    <t>How much would you like to have in your bank account each month?</t>
  </si>
  <si>
    <r>
      <t xml:space="preserve">The cells that are </t>
    </r>
    <r>
      <rPr>
        <b/>
        <sz val="11"/>
        <color theme="3" tint="-0.249977111117893"/>
        <rFont val="Calibri (Body)"/>
      </rPr>
      <t>blue</t>
    </r>
    <r>
      <rPr>
        <sz val="11"/>
        <color theme="1"/>
        <rFont val="Calibri"/>
        <family val="2"/>
        <scheme val="minor"/>
      </rPr>
      <t xml:space="preserve"> are the ones you should put your numbers into.</t>
    </r>
  </si>
  <si>
    <t>How many weeks holiday would you like each year?</t>
  </si>
  <si>
    <t>How many hours do you have available to do billable work, on average, each week?</t>
  </si>
  <si>
    <t>What breathing space margin would you like to build in?</t>
  </si>
  <si>
    <t xml:space="preserve"> (Put in whole digit %, e.g. 4 for 4%)</t>
  </si>
  <si>
    <t>ABOUT YOU</t>
  </si>
  <si>
    <t>ABOUT YOUR BUSINESS</t>
  </si>
  <si>
    <t>What are your business costs each month?</t>
  </si>
  <si>
    <t>always the case, but for the purpose of these numbers it works so please don't worry about the detail!</t>
  </si>
  <si>
    <t>Billable hours per week</t>
  </si>
  <si>
    <t>For example - most companies will pay up to 10 sick days a year at full pay, this works out to be approx 4%. If you don't want a buffer, put 0.</t>
  </si>
  <si>
    <t>Based on your answers:</t>
  </si>
  <si>
    <t>Your minimum hourly rate would be</t>
  </si>
  <si>
    <t>Use This as a Baseline (Not Your Final Price)</t>
  </si>
  <si>
    <t>If Your Rate Feels High… That’s Insight, Not Failure</t>
  </si>
  <si>
    <r>
      <t xml:space="preserve">The goal of this tool is to help you </t>
    </r>
    <r>
      <rPr>
        <i/>
        <sz val="11"/>
        <color theme="1"/>
        <rFont val="Calibri"/>
        <family val="2"/>
        <scheme val="minor"/>
      </rPr>
      <t>see the truth</t>
    </r>
    <r>
      <rPr>
        <sz val="11"/>
        <color theme="1"/>
        <rFont val="Calibri"/>
        <family val="2"/>
        <scheme val="minor"/>
      </rPr>
      <t xml:space="preserve"> so you can make better decisions.</t>
    </r>
  </si>
  <si>
    <t>NOTE: Tax rates are a complex thing and subject to change. There is some guidance on this on the calculator, but this is not designed to provide specific tax advice</t>
  </si>
  <si>
    <t>This page has all the calculations and formulas in it - don't change anything in here.</t>
  </si>
  <si>
    <t>SUMMARY OF ANSWERS FOR CALCULATIONS</t>
  </si>
  <si>
    <t>Calculations</t>
  </si>
  <si>
    <t>www.DaMGoodBusiness.com</t>
  </si>
  <si>
    <t>⭐ Supporting Questions: What You Need to Think About Before Setting Your Rate</t>
  </si>
  <si>
    <t>Use these prompts to help you fill in the calculator realistically. Your rate is only useful if it reflects the real life you want to live — not the life you’re currently tolerating.</t>
  </si>
  <si>
    <t>1. Working Out Your Take-Home Pay (Your Personal Needs)</t>
  </si>
  <si>
    <t>You're not “guessing a salary” — you're working out what you actually need to live your life.</t>
  </si>
  <si>
    <t>Start with your essential personal costs:</t>
  </si>
  <si>
    <t>Rent or mortgage</t>
  </si>
  <si>
    <t>Utilities and household bills</t>
  </si>
  <si>
    <t>Food</t>
  </si>
  <si>
    <t>Transport</t>
  </si>
  <si>
    <t>Debt repayments</t>
  </si>
  <si>
    <t>Basic clothing, phone, subscriptions</t>
  </si>
  <si>
    <t>Then consider quality-of-life items (because you’re allowed to have a good life):</t>
  </si>
  <si>
    <t>Gym membership / fitness</t>
  </si>
  <si>
    <t>Eating out / coffees</t>
  </si>
  <si>
    <t>Hobbies</t>
  </si>
  <si>
    <t>A proper holiday</t>
  </si>
  <si>
    <t>Savings or emergency fund contributions</t>
  </si>
  <si>
    <t>Future goals (moving house, replacing a laptop, building a buffer)</t>
  </si>
  <si>
    <t>Questions to reflect on:</t>
  </si>
  <si>
    <r>
      <t xml:space="preserve">What is the </t>
    </r>
    <r>
      <rPr>
        <i/>
        <sz val="11"/>
        <color theme="1"/>
        <rFont val="Calibri"/>
        <family val="2"/>
        <scheme val="minor"/>
      </rPr>
      <t>minimum</t>
    </r>
    <r>
      <rPr>
        <sz val="11"/>
        <color theme="1"/>
        <rFont val="Calibri"/>
        <family val="2"/>
        <scheme val="minor"/>
      </rPr>
      <t xml:space="preserve"> I need to live safely and comfortably?</t>
    </r>
  </si>
  <si>
    <r>
      <t xml:space="preserve">What does a </t>
    </r>
    <r>
      <rPr>
        <i/>
        <sz val="11"/>
        <color theme="1"/>
        <rFont val="Calibri"/>
        <family val="2"/>
        <scheme val="minor"/>
      </rPr>
      <t>good</t>
    </r>
    <r>
      <rPr>
        <sz val="11"/>
        <color theme="1"/>
        <rFont val="Calibri"/>
        <family val="2"/>
        <scheme val="minor"/>
      </rPr>
      <t xml:space="preserve"> year of life look like financially?</t>
    </r>
  </si>
  <si>
    <t>Am I currently underpaying myself compared to what I actually need?</t>
  </si>
  <si>
    <t>If I charged properly, what could ease in my life? (Less stress, more margin, more freedom?)</t>
  </si>
  <si>
    <t>You can create two versions:</t>
  </si>
  <si>
    <t>👉 “Essentials only” take-home</t>
  </si>
  <si>
    <t>👉 “Fully funded life” take-home</t>
  </si>
  <si>
    <t>(Then decide where your real number sits.)</t>
  </si>
  <si>
    <t>2. Understanding Working Hours vs Billable Hours</t>
  </si>
  <si>
    <t>Not every hour you work is an hour you can charge for.</t>
  </si>
  <si>
    <t>This is one of the biggest pricing mistakes freelancers make.</t>
  </si>
  <si>
    <t>Questions to explore:</t>
  </si>
  <si>
    <r>
      <t xml:space="preserve">How many hours per day do you </t>
    </r>
    <r>
      <rPr>
        <i/>
        <sz val="11"/>
        <color theme="1"/>
        <rFont val="Calibri"/>
        <family val="2"/>
        <scheme val="minor"/>
      </rPr>
      <t>actually</t>
    </r>
    <r>
      <rPr>
        <sz val="11"/>
        <color theme="1"/>
        <rFont val="Calibri"/>
        <family val="2"/>
        <scheme val="minor"/>
      </rPr>
      <t xml:space="preserve"> spend on paid client work?</t>
    </r>
  </si>
  <si>
    <t>How many hours go on admin, emails, marketing, invoicing, proposals, learning, or setting up?</t>
  </si>
  <si>
    <t>How much unpaid emotional labour do you do around client relationships?</t>
  </si>
  <si>
    <t>How many hours do you need to reserve for creative work, thinking, or planning?</t>
  </si>
  <si>
    <t>Are you overestimating how much of your week is truly chargeable?</t>
  </si>
  <si>
    <t>A realistic range for many service businesses is:</t>
  </si>
  <si>
    <r>
      <t xml:space="preserve">👉 </t>
    </r>
    <r>
      <rPr>
        <b/>
        <sz val="11"/>
        <color theme="1"/>
        <rFont val="Calibri"/>
        <family val="2"/>
        <scheme val="minor"/>
      </rPr>
      <t>3–5 billable hours per day</t>
    </r>
  </si>
  <si>
    <t>…even when working a full 7 or 8 hour day.</t>
  </si>
  <si>
    <t>Anything higher tends to lead to burnout or poor quality work.</t>
  </si>
  <si>
    <r>
      <t xml:space="preserve">3. How Many Weeks per Year Will You </t>
    </r>
    <r>
      <rPr>
        <b/>
        <i/>
        <sz val="18"/>
        <color theme="1"/>
        <rFont val="Calibri"/>
        <family val="2"/>
        <scheme val="minor"/>
      </rPr>
      <t>Actually</t>
    </r>
    <r>
      <rPr>
        <b/>
        <sz val="18"/>
        <color theme="1"/>
        <rFont val="Calibri"/>
        <family val="2"/>
        <scheme val="minor"/>
      </rPr>
      <t xml:space="preserve"> Work?</t>
    </r>
  </si>
  <si>
    <t>Consider:</t>
  </si>
  <si>
    <t>Holiday time (yes, you deserve time off)</t>
  </si>
  <si>
    <t>Sick days</t>
  </si>
  <si>
    <t>Quiet periods</t>
  </si>
  <si>
    <t>Personal responsibilities (school holidays, caring, etc.)</t>
  </si>
  <si>
    <t>Weeks lost to big projects or recovery after launches</t>
  </si>
  <si>
    <r>
      <t xml:space="preserve">Most people end up working </t>
    </r>
    <r>
      <rPr>
        <b/>
        <sz val="11"/>
        <color theme="1"/>
        <rFont val="Calibri"/>
        <family val="2"/>
        <scheme val="minor"/>
      </rPr>
      <t>42–46 weeks max</t>
    </r>
    <r>
      <rPr>
        <sz val="11"/>
        <color theme="1"/>
        <rFont val="Calibri"/>
        <family val="2"/>
        <scheme val="minor"/>
      </rPr>
      <t>, even with good boundaries.</t>
    </r>
  </si>
  <si>
    <t>Questions to help you choose a number:</t>
  </si>
  <si>
    <t>How much holiday do I want each year?</t>
  </si>
  <si>
    <t>What rhythms or seasons does my business naturally follow?</t>
  </si>
  <si>
    <t>Am I building in enough margin to avoid burnout?</t>
  </si>
  <si>
    <t>4. What Are My Actual Business Overheads?</t>
  </si>
  <si>
    <r>
      <t xml:space="preserve">These are the costs your business must cover </t>
    </r>
    <r>
      <rPr>
        <i/>
        <sz val="11"/>
        <color theme="1"/>
        <rFont val="Calibri"/>
        <family val="2"/>
        <scheme val="minor"/>
      </rPr>
      <t>before</t>
    </r>
    <r>
      <rPr>
        <sz val="11"/>
        <color theme="1"/>
        <rFont val="Calibri"/>
        <family val="2"/>
        <scheme val="minor"/>
      </rPr>
      <t xml:space="preserve"> you get paid.</t>
    </r>
  </si>
  <si>
    <t>Examples include:</t>
  </si>
  <si>
    <t>Software</t>
  </si>
  <si>
    <t>Insurance</t>
  </si>
  <si>
    <t>Equipment</t>
  </si>
  <si>
    <t>Training</t>
  </si>
  <si>
    <t>Travel</t>
  </si>
  <si>
    <t>Workspace or utilities</t>
  </si>
  <si>
    <t>Marketing costs</t>
  </si>
  <si>
    <t>Professional fees</t>
  </si>
  <si>
    <t>What annual costs keep my business running?</t>
  </si>
  <si>
    <t>Are there seasonal or one-off costs I should smooth out over the year?</t>
  </si>
  <si>
    <t>Am I underestimating the real cost of delivering my services?</t>
  </si>
  <si>
    <t>5. What Buffer or Margin Do I Need?</t>
  </si>
  <si>
    <t>A buffer is not greed — it’s protection.</t>
  </si>
  <si>
    <t>It covers:</t>
  </si>
  <si>
    <t>Late payments</t>
  </si>
  <si>
    <t>Unexpected costs</t>
  </si>
  <si>
    <t>Cancellations</t>
  </si>
  <si>
    <t>Periods of low demand</t>
  </si>
  <si>
    <t>Investment for growth</t>
  </si>
  <si>
    <r>
      <t xml:space="preserve">A buffer of </t>
    </r>
    <r>
      <rPr>
        <b/>
        <sz val="11"/>
        <color theme="1"/>
        <rFont val="Calibri"/>
        <family val="2"/>
        <scheme val="minor"/>
      </rPr>
      <t>10–30%</t>
    </r>
    <r>
      <rPr>
        <sz val="11"/>
        <color theme="1"/>
        <rFont val="Calibri"/>
        <family val="2"/>
        <scheme val="minor"/>
      </rPr>
      <t xml:space="preserve"> is normal.</t>
    </r>
  </si>
  <si>
    <t>Ask yourself:</t>
  </si>
  <si>
    <t>How much volatility is there in my business?</t>
  </si>
  <si>
    <t>How safe or stable do I want my finances to feel?</t>
  </si>
  <si>
    <t>Do I want room for future savings or investment?</t>
  </si>
  <si>
    <t>6. Final Reflection: Does My Current Pricing Support My Actual Life?</t>
  </si>
  <si>
    <t>When you see your required hourly rate, consider:</t>
  </si>
  <si>
    <t>What would change if I truly charged this amount?</t>
  </si>
  <si>
    <t>Does my current pricing explain why I feel stretched or behind?</t>
  </si>
  <si>
    <t>Am I charging based on fear or based on data?</t>
  </si>
  <si>
    <t>What would be possible if my rates aligned with my needs?</t>
  </si>
  <si>
    <t>WWW.DAMGOODBUSINESS.COM</t>
  </si>
  <si>
    <t>This tool is for information and education only. It does not replace personalised accounting or tax advice.</t>
  </si>
  <si>
    <t>It is provided "as-is" for educational purposes. I've worked hard to ensure its accuracy but you are responsible for verifying all calculations and seeking professional advice for your specific situation.</t>
  </si>
  <si>
    <r>
      <t xml:space="preserve">This quick tool helps you work out the </t>
    </r>
    <r>
      <rPr>
        <b/>
        <sz val="11"/>
        <color theme="1"/>
        <rFont val="Calibri"/>
        <family val="2"/>
        <scheme val="minor"/>
      </rPr>
      <t>minimum hourly rate you need to charge</t>
    </r>
    <r>
      <rPr>
        <sz val="11"/>
        <color theme="1"/>
        <rFont val="Calibri"/>
        <family val="2"/>
        <scheme val="minor"/>
      </rPr>
      <t xml:space="preserve"> to earn your desired take-home income </t>
    </r>
    <r>
      <rPr>
        <i/>
        <sz val="11"/>
        <color theme="1"/>
        <rFont val="Calibri"/>
        <family val="2"/>
        <scheme val="minor"/>
      </rPr>
      <t>after</t>
    </r>
    <r>
      <rPr>
        <sz val="11"/>
        <color theme="1"/>
        <rFont val="Calibri"/>
        <family val="2"/>
        <scheme val="minor"/>
      </rPr>
      <t xml:space="preserve"> tax and NI, while covering your business costs.</t>
    </r>
  </si>
  <si>
    <t>Things like your business insurance, professional subscriptions…</t>
  </si>
  <si>
    <t>Understanding Tax and NI Rates for This Calculator</t>
  </si>
  <si>
    <t>Wouldn’t it be nice if we could pick a single tax rate and be done with it?</t>
  </si>
  <si>
    <t>Unfortunately, it doesn’t work like that.</t>
  </si>
  <si>
    <t>In the UK, income tax and National Insurance apply differently depending on how much you earn, and different parts of your income sit in different bands. That means your overall “effective” tax rate is usually a blend of several rates, not one simple number.</t>
  </si>
  <si>
    <t>This is one reason why this tool is for education and information only, and is not tax advice.</t>
  </si>
  <si>
    <t>Simple Tax + NI Examples (Planning Estimates)</t>
  </si>
  <si>
    <t>These percentages are rounded for clarity and based on UK 2025/26 tax and NI rules.</t>
  </si>
  <si>
    <t>1. Expected Gross Income: Below £12,570</t>
  </si>
  <si>
    <t>Planning rate: 10%</t>
  </si>
  <si>
    <t>2. Expected Gross Income: £12,570 – £50,000</t>
  </si>
  <si>
    <t>- 20% income tax</t>
  </si>
  <si>
    <t>- NI approximately 6–9%</t>
  </si>
  <si>
    <t>Planning rate: 25%</t>
  </si>
  <si>
    <t>3. Expected Gross Income: £50,000 – £100,000</t>
  </si>
  <si>
    <t>- 40% income tax</t>
  </si>
  <si>
    <t>- NI approximately 2–3%</t>
  </si>
  <si>
    <t>Planning rate: 40%</t>
  </si>
  <si>
    <t>4. Expected Gross Income: Over £100,000</t>
  </si>
  <si>
    <t>- Personal allowance reduces after £100,000</t>
  </si>
  <si>
    <t>Planning rate: 45%</t>
  </si>
  <si>
    <t>Cautious rate: 50%</t>
  </si>
  <si>
    <t>- No income tax applies</t>
  </si>
  <si>
    <t>- There is potentially National Insurance</t>
  </si>
  <si>
    <t>- Higher marginal rates apply</t>
  </si>
  <si>
    <t>But, the impact of Tax &amp; National Insurance is very real, and we need to factor it in so we're not undercharging. So for the purposes of this calculator, we are going to simplify things by choosing a tax + NI percentage based on your expected annual gross income. This gives you a realistic planning number without having to run a full tax calculation.</t>
  </si>
  <si>
    <t>Review the examples below and select the planning or cautious rate that best matches your expected income level and enter it into the blue box on this page.</t>
  </si>
  <si>
    <t>Cautious rate: 29%</t>
  </si>
  <si>
    <t>Cautious rate: 43%</t>
  </si>
  <si>
    <t>How to Use This Page</t>
  </si>
  <si>
    <t>My chosen tax rate for planning is:</t>
  </si>
  <si>
    <r>
      <t xml:space="preserve">(Type it as a whole number, eg </t>
    </r>
    <r>
      <rPr>
        <b/>
        <sz val="11"/>
        <color theme="1"/>
        <rFont val="Calibri"/>
        <family val="2"/>
        <scheme val="minor"/>
      </rPr>
      <t>29</t>
    </r>
    <r>
      <rPr>
        <sz val="11"/>
        <color theme="1"/>
        <rFont val="Calibri"/>
        <family val="2"/>
        <scheme val="minor"/>
      </rPr>
      <t xml:space="preserve"> for 29%)</t>
    </r>
  </si>
  <si>
    <t>They don't have to be evenly spread across a week, just for the week as a whole, don't include admin / marketing time</t>
  </si>
  <si>
    <t>No idea? Check out the support notes part 1</t>
  </si>
  <si>
    <t>No idea? Check out the support notes part 2</t>
  </si>
  <si>
    <t>No one should work 52 full weeks - life happens.</t>
  </si>
  <si>
    <t>No idea? Check out the support notes part 3</t>
  </si>
  <si>
    <t>No idea? Check out the support notes part 4</t>
  </si>
  <si>
    <t>Giving yourself 10 days paid sick pay (an expected thing in corporate) would equate to 4% buffer.</t>
  </si>
  <si>
    <t>No idea? Check out the support notes part 5</t>
  </si>
  <si>
    <t>Get Started…</t>
  </si>
  <si>
    <t>NEXT STEP</t>
  </si>
  <si>
    <t>I'm ready to see my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</si>
</sst>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809]* #,##0.00_-;\-[$£-809]* #,##0.00_-;_-[$£-809]* &quot;-&quot;??_-;_-@_-"/>
  </numFmts>
  <fonts count="18">
    <font>
      <sz val="11"/>
      <color theme="1"/>
      <name val="Calibri"/>
      <family val="2"/>
      <scheme val="minor"/>
    </font>
    <font>
      <sz val="10"/>
      <color theme="1"/>
      <name val="Arial"/>
      <family val="2"/>
    </font>
    <font>
      <sz val="11"/>
      <color theme="1"/>
      <name val="Calibri"/>
      <family val="2"/>
      <scheme val="minor"/>
    </font>
    <font>
      <b/>
      <sz val="12"/>
      <color theme="1"/>
      <name val="Calibri"/>
      <family val="2"/>
      <scheme val="minor"/>
    </font>
    <font>
      <b/>
      <sz val="24"/>
      <color theme="1"/>
      <name val="Calibri"/>
      <family val="2"/>
      <scheme val="minor"/>
    </font>
    <font>
      <b/>
      <sz val="11"/>
      <color theme="1"/>
      <name val="Calibri"/>
      <family val="2"/>
      <scheme val="minor"/>
    </font>
    <font>
      <i/>
      <sz val="11"/>
      <color theme="1"/>
      <name val="Calibri"/>
      <family val="2"/>
      <scheme val="minor"/>
    </font>
    <font>
      <b/>
      <sz val="18"/>
      <color theme="1"/>
      <name val="Calibri"/>
      <family val="2"/>
      <scheme val="minor"/>
    </font>
    <font>
      <sz val="14"/>
      <color theme="1"/>
      <name val="Calibri"/>
      <family val="2"/>
      <scheme val="minor"/>
    </font>
    <font>
      <b/>
      <sz val="14"/>
      <color theme="1"/>
      <name val="Calibri"/>
      <family val="2"/>
      <scheme val="minor"/>
    </font>
    <font>
      <b/>
      <sz val="11"/>
      <color theme="3" tint="-0.249977111117893"/>
      <name val="Calibri (Body)"/>
    </font>
    <font>
      <b/>
      <sz val="16"/>
      <color theme="1"/>
      <name val="Calibri"/>
      <family val="2"/>
      <scheme val="minor"/>
    </font>
    <font>
      <sz val="16"/>
      <color theme="1"/>
      <name val="Calibri"/>
      <family val="2"/>
      <scheme val="minor"/>
    </font>
    <font>
      <sz val="26"/>
      <color theme="1"/>
      <name val="Calibri"/>
      <family val="2"/>
      <scheme val="minor"/>
    </font>
    <font>
      <u/>
      <sz val="11"/>
      <color theme="10"/>
      <name val="Calibri"/>
      <family val="2"/>
      <scheme val="minor"/>
    </font>
    <font>
      <b/>
      <i/>
      <sz val="18"/>
      <color theme="1"/>
      <name val="Calibri"/>
      <family val="2"/>
      <scheme val="minor"/>
    </font>
    <font>
      <b/>
      <u/>
      <sz val="11"/>
      <color theme="10"/>
      <name val="Poppins Regular"/>
    </font>
    <font>
      <u/>
      <sz val="18"/>
      <color theme="10"/>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6" tint="0.59999389629810485"/>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2" fillId="0" borderId="0" applyFont="0" applyFill="0" applyBorder="0" applyAlignment="0" applyProtection="0"/>
    <xf numFmtId="0" fontId="14" fillId="0" borderId="0" applyNumberFormat="0" applyFill="0" applyBorder="0" applyAlignment="0" applyProtection="0"/>
  </cellStyleXfs>
  <cellXfs count="43">
    <xf numFmtId="0" fontId="0" fillId="0" borderId="0" xfId="0"/>
    <xf numFmtId="0" fontId="5" fillId="0" borderId="0" xfId="0" applyFont="1"/>
    <xf numFmtId="0" fontId="0" fillId="2" borderId="1" xfId="0" applyFill="1" applyBorder="1"/>
    <xf numFmtId="9" fontId="0" fillId="2" borderId="1" xfId="1" applyFont="1"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0" xfId="0" applyFill="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9" fontId="0" fillId="0" borderId="0" xfId="0" applyNumberFormat="1"/>
    <xf numFmtId="0" fontId="7" fillId="3" borderId="0" xfId="0" applyFont="1" applyFill="1"/>
    <xf numFmtId="0" fontId="4" fillId="3" borderId="0" xfId="0" applyFont="1" applyFill="1"/>
    <xf numFmtId="0" fontId="0" fillId="3" borderId="7" xfId="0" applyFill="1" applyBorder="1" applyAlignment="1">
      <alignment vertical="top"/>
    </xf>
    <xf numFmtId="0" fontId="11" fillId="3" borderId="0" xfId="0" applyFont="1" applyFill="1"/>
    <xf numFmtId="0" fontId="8" fillId="3" borderId="0" xfId="0" applyFont="1" applyFill="1"/>
    <xf numFmtId="0" fontId="0" fillId="4" borderId="10" xfId="0" applyFill="1" applyBorder="1" applyAlignment="1">
      <alignment horizontal="right"/>
    </xf>
    <xf numFmtId="0" fontId="5" fillId="0" borderId="0" xfId="0" quotePrefix="1" applyFont="1"/>
    <xf numFmtId="0" fontId="3" fillId="3" borderId="0" xfId="0" applyFont="1" applyFill="1"/>
    <xf numFmtId="0" fontId="12" fillId="3" borderId="0" xfId="0" applyFont="1" applyFill="1"/>
    <xf numFmtId="0" fontId="5" fillId="3" borderId="0" xfId="0" applyFont="1" applyFill="1"/>
    <xf numFmtId="0" fontId="1" fillId="3" borderId="0" xfId="0" applyFont="1" applyFill="1"/>
    <xf numFmtId="0" fontId="13" fillId="0" borderId="0" xfId="0" applyFont="1"/>
    <xf numFmtId="0" fontId="16" fillId="3" borderId="0" xfId="2" applyFont="1" applyFill="1"/>
    <xf numFmtId="0" fontId="0" fillId="2" borderId="1" xfId="1" applyNumberFormat="1" applyFont="1" applyFill="1" applyBorder="1"/>
    <xf numFmtId="164" fontId="9" fillId="4" borderId="11" xfId="0" applyNumberFormat="1" applyFont="1" applyFill="1" applyBorder="1" applyAlignment="1">
      <alignment horizontal="right"/>
    </xf>
    <xf numFmtId="0" fontId="0" fillId="3" borderId="0" xfId="0" applyFill="1" applyAlignment="1">
      <alignment wrapText="1"/>
    </xf>
    <xf numFmtId="0" fontId="0" fillId="3" borderId="3" xfId="0" applyFill="1" applyBorder="1" applyAlignment="1">
      <alignment wrapText="1"/>
    </xf>
    <xf numFmtId="0" fontId="5" fillId="3" borderId="0" xfId="0" applyFont="1" applyFill="1" applyBorder="1"/>
    <xf numFmtId="0" fontId="0" fillId="3" borderId="0" xfId="0" applyFill="1" applyBorder="1" applyAlignment="1">
      <alignment wrapText="1"/>
    </xf>
    <xf numFmtId="0" fontId="0" fillId="3" borderId="8" xfId="0" applyFill="1" applyBorder="1" applyAlignment="1">
      <alignment wrapText="1"/>
    </xf>
    <xf numFmtId="0" fontId="0" fillId="3" borderId="0" xfId="0" quotePrefix="1" applyFill="1"/>
    <xf numFmtId="0" fontId="0" fillId="3" borderId="0" xfId="0" applyFill="1" applyAlignment="1">
      <alignment horizontal="left" wrapText="1"/>
    </xf>
    <xf numFmtId="9" fontId="0" fillId="3" borderId="0" xfId="1" applyFont="1" applyFill="1" applyBorder="1"/>
    <xf numFmtId="164" fontId="0" fillId="0" borderId="0" xfId="0" applyNumberFormat="1"/>
    <xf numFmtId="0" fontId="14" fillId="3" borderId="0" xfId="2" applyFill="1"/>
    <xf numFmtId="0" fontId="17" fillId="3" borderId="12" xfId="2" applyFont="1" applyFill="1" applyBorder="1" applyAlignment="1">
      <alignment horizontal="center"/>
    </xf>
    <xf numFmtId="0" fontId="17" fillId="3" borderId="13" xfId="2" applyFont="1" applyFill="1" applyBorder="1" applyAlignment="1">
      <alignment horizontal="center"/>
    </xf>
    <xf numFmtId="0" fontId="17" fillId="3" borderId="14" xfId="2" applyFont="1" applyFill="1" applyBorder="1" applyAlignment="1">
      <alignment horizontal="center"/>
    </xf>
    <xf numFmtId="0" fontId="14" fillId="3" borderId="1" xfId="2" applyFill="1" applyBorder="1" applyAlignment="1">
      <alignment horizontal="center"/>
    </xf>
  </cellXfs>
  <cellStyles count="3">
    <cellStyle name="Hyperlink" xfId="2" builtinId="8"/>
    <cellStyle name="Normal" xfId="0" builtinId="0"/>
    <cellStyle name="Per 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801077</xdr:colOff>
      <xdr:row>2</xdr:row>
      <xdr:rowOff>1709615</xdr:rowOff>
    </xdr:to>
    <xdr:pic>
      <xdr:nvPicPr>
        <xdr:cNvPr id="2" name="Picture 1">
          <a:extLst>
            <a:ext uri="{FF2B5EF4-FFF2-40B4-BE49-F238E27FC236}">
              <a16:creationId xmlns:a16="http://schemas.microsoft.com/office/drawing/2014/main" id="{9BA190B5-4C0B-4842-94E1-CABC8B0E60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0385" y="195385"/>
          <a:ext cx="5715000" cy="1905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63500</xdr:rowOff>
    </xdr:from>
    <xdr:to>
      <xdr:col>9</xdr:col>
      <xdr:colOff>76200</xdr:colOff>
      <xdr:row>1</xdr:row>
      <xdr:rowOff>1968500</xdr:rowOff>
    </xdr:to>
    <xdr:pic>
      <xdr:nvPicPr>
        <xdr:cNvPr id="5" name="Picture 4">
          <a:extLst>
            <a:ext uri="{FF2B5EF4-FFF2-40B4-BE49-F238E27FC236}">
              <a16:creationId xmlns:a16="http://schemas.microsoft.com/office/drawing/2014/main" id="{931C6F96-1246-7DCE-9D2F-AF1CB7B859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0" y="254000"/>
          <a:ext cx="5715000" cy="1905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damgoodbusiness.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damgoodbusiness.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CE22-CAAC-8C48-A333-C597A8BED587}">
  <dimension ref="B1:R22"/>
  <sheetViews>
    <sheetView tabSelected="1" zoomScale="130" zoomScaleNormal="130" workbookViewId="0">
      <selection activeCell="P3" sqref="P3"/>
    </sheetView>
  </sheetViews>
  <sheetFormatPr baseColWidth="10" defaultRowHeight="15"/>
  <cols>
    <col min="1" max="1" width="10.83203125" style="8"/>
    <col min="2" max="3" width="2.1640625" style="8" customWidth="1"/>
    <col min="4" max="7" width="10.83203125" style="8"/>
    <col min="8" max="8" width="3.33203125" style="8" customWidth="1"/>
    <col min="9" max="9" width="2.33203125" style="8" customWidth="1"/>
    <col min="10" max="16384" width="10.83203125" style="8"/>
  </cols>
  <sheetData>
    <row r="1" spans="2:18" ht="18">
      <c r="E1" s="26" t="s">
        <v>57</v>
      </c>
    </row>
    <row r="3" spans="2:18" ht="151" customHeight="1"/>
    <row r="4" spans="2:18" ht="31">
      <c r="B4" s="15" t="s">
        <v>13</v>
      </c>
    </row>
    <row r="6" spans="2:18">
      <c r="B6" s="8" t="s">
        <v>146</v>
      </c>
    </row>
    <row r="8" spans="2:18">
      <c r="B8" s="8" t="s">
        <v>14</v>
      </c>
    </row>
    <row r="10" spans="2:18">
      <c r="B10" s="8" t="s">
        <v>53</v>
      </c>
    </row>
    <row r="12" spans="2:18" ht="16" thickBot="1"/>
    <row r="13" spans="2:18" ht="25" thickBot="1">
      <c r="E13" s="39" t="s">
        <v>187</v>
      </c>
      <c r="F13" s="40"/>
      <c r="G13" s="41"/>
    </row>
    <row r="16" spans="2:18">
      <c r="B16" s="4"/>
      <c r="C16" s="5"/>
      <c r="D16" s="5"/>
      <c r="E16" s="5"/>
      <c r="F16" s="5"/>
      <c r="G16" s="5"/>
      <c r="H16" s="5"/>
      <c r="I16" s="5"/>
      <c r="J16" s="5"/>
      <c r="K16" s="5"/>
      <c r="L16" s="5"/>
      <c r="M16" s="5"/>
      <c r="N16" s="5"/>
      <c r="O16" s="5"/>
      <c r="P16" s="5"/>
      <c r="Q16" s="5"/>
      <c r="R16" s="6"/>
    </row>
    <row r="17" spans="2:18" ht="24">
      <c r="B17" s="7"/>
      <c r="C17" s="14" t="s">
        <v>30</v>
      </c>
      <c r="R17" s="9"/>
    </row>
    <row r="18" spans="2:18">
      <c r="B18" s="7"/>
      <c r="R18" s="9"/>
    </row>
    <row r="19" spans="2:18">
      <c r="B19" s="7"/>
      <c r="D19" s="8" t="s">
        <v>144</v>
      </c>
      <c r="R19" s="9"/>
    </row>
    <row r="20" spans="2:18">
      <c r="B20" s="7"/>
      <c r="D20" s="8" t="s">
        <v>145</v>
      </c>
      <c r="R20" s="9"/>
    </row>
    <row r="21" spans="2:18">
      <c r="B21" s="7"/>
      <c r="R21" s="9"/>
    </row>
    <row r="22" spans="2:18">
      <c r="B22" s="10"/>
      <c r="C22" s="11"/>
      <c r="D22" s="11"/>
      <c r="E22" s="11"/>
      <c r="F22" s="11"/>
      <c r="G22" s="11"/>
      <c r="H22" s="11"/>
      <c r="I22" s="11"/>
      <c r="J22" s="11"/>
      <c r="K22" s="11"/>
      <c r="L22" s="11"/>
      <c r="M22" s="11"/>
      <c r="N22" s="11"/>
      <c r="O22" s="11"/>
      <c r="P22" s="11"/>
      <c r="Q22" s="11"/>
      <c r="R22" s="12"/>
    </row>
  </sheetData>
  <mergeCells count="1">
    <mergeCell ref="E13:G13"/>
  </mergeCells>
  <hyperlinks>
    <hyperlink ref="E1" r:id="rId1" xr:uid="{E26D933C-C230-4A4C-9B30-7441F99D6EAD}"/>
    <hyperlink ref="E13:G13" location="'2. ANSWER THESE QUESTIONS'!B5" display="Get Started…" xr:uid="{A50871FB-B436-3642-AAD2-763D0D67FEEB}"/>
  </hyperlinks>
  <pageMargins left="0.7" right="0.7" top="0.75" bottom="0.75" header="0.3" footer="0.3"/>
  <pageSetup paperSize="9"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5226B-AF40-0B47-9415-A7E30A60CCB5}">
  <dimension ref="A2:G58"/>
  <sheetViews>
    <sheetView topLeftCell="A2" zoomScale="140" zoomScaleNormal="140" workbookViewId="0">
      <selection activeCell="B31" sqref="B31"/>
    </sheetView>
  </sheetViews>
  <sheetFormatPr baseColWidth="10" defaultColWidth="8.83203125" defaultRowHeight="15"/>
  <cols>
    <col min="1" max="1" width="8.83203125" style="8"/>
    <col min="2" max="2" width="59.33203125" style="8" customWidth="1"/>
    <col min="3" max="3" width="11.1640625" style="8" customWidth="1"/>
    <col min="4" max="4" width="14.5" style="8" customWidth="1"/>
    <col min="5" max="5" width="8.83203125" style="8"/>
    <col min="6" max="6" width="22.5" style="8" customWidth="1"/>
    <col min="7" max="9" width="8.83203125" style="8"/>
    <col min="10" max="10" width="13.5" style="8" customWidth="1"/>
    <col min="11" max="16384" width="8.83203125" style="8"/>
  </cols>
  <sheetData>
    <row r="2" spans="1:7" ht="21">
      <c r="B2" s="17" t="s">
        <v>32</v>
      </c>
    </row>
    <row r="4" spans="1:7" ht="16">
      <c r="B4" s="21" t="s">
        <v>9</v>
      </c>
    </row>
    <row r="5" spans="1:7" ht="21">
      <c r="A5" s="22"/>
      <c r="B5" s="4" t="s">
        <v>37</v>
      </c>
      <c r="C5" s="5"/>
      <c r="D5" s="5"/>
      <c r="E5" s="5"/>
      <c r="F5" s="6"/>
    </row>
    <row r="6" spans="1:7">
      <c r="B6" s="7" t="s">
        <v>10</v>
      </c>
      <c r="F6" s="9"/>
    </row>
    <row r="7" spans="1:7">
      <c r="B7" s="7" t="s">
        <v>11</v>
      </c>
      <c r="F7" s="9"/>
    </row>
    <row r="8" spans="1:7" ht="21">
      <c r="A8" s="22"/>
      <c r="B8" s="16" t="s">
        <v>12</v>
      </c>
      <c r="C8" s="11"/>
      <c r="D8" s="11"/>
      <c r="E8" s="11"/>
      <c r="F8" s="12"/>
    </row>
    <row r="10" spans="1:7">
      <c r="B10" s="4" t="s">
        <v>33</v>
      </c>
      <c r="C10" s="5"/>
      <c r="D10" s="5"/>
      <c r="E10" s="5"/>
      <c r="F10" s="6"/>
    </row>
    <row r="11" spans="1:7">
      <c r="B11" s="10" t="s">
        <v>45</v>
      </c>
      <c r="C11" s="11"/>
      <c r="D11" s="11"/>
      <c r="E11" s="11"/>
      <c r="F11" s="12"/>
    </row>
    <row r="13" spans="1:7" ht="16" thickBot="1">
      <c r="B13" s="23" t="s">
        <v>42</v>
      </c>
      <c r="G13" s="23"/>
    </row>
    <row r="14" spans="1:7" ht="16" thickBot="1">
      <c r="B14" s="8" t="s">
        <v>36</v>
      </c>
      <c r="D14" s="2">
        <v>4000</v>
      </c>
      <c r="F14" s="38" t="s">
        <v>180</v>
      </c>
    </row>
    <row r="15" spans="1:7">
      <c r="B15" s="8" t="s">
        <v>35</v>
      </c>
    </row>
    <row r="16" spans="1:7" ht="16" thickBot="1"/>
    <row r="17" spans="2:6" ht="16" thickBot="1">
      <c r="B17" s="8" t="s">
        <v>38</v>
      </c>
      <c r="D17" s="2">
        <v>4</v>
      </c>
      <c r="F17" s="38" t="s">
        <v>183</v>
      </c>
    </row>
    <row r="18" spans="2:6" ht="16" thickBot="1"/>
    <row r="19" spans="2:6" ht="16" thickBot="1">
      <c r="B19" s="8" t="s">
        <v>39</v>
      </c>
      <c r="D19" s="2">
        <v>35</v>
      </c>
      <c r="F19" s="38" t="s">
        <v>181</v>
      </c>
    </row>
    <row r="20" spans="2:6">
      <c r="B20" s="8" t="s">
        <v>179</v>
      </c>
    </row>
    <row r="21" spans="2:6" ht="16" thickBot="1"/>
    <row r="22" spans="2:6" ht="16" thickBot="1">
      <c r="B22" s="8" t="s">
        <v>40</v>
      </c>
      <c r="D22" s="3">
        <v>0.04</v>
      </c>
      <c r="F22" s="38" t="s">
        <v>186</v>
      </c>
    </row>
    <row r="23" spans="2:6">
      <c r="B23" s="8" t="s">
        <v>41</v>
      </c>
    </row>
    <row r="24" spans="2:6">
      <c r="B24" s="8" t="s">
        <v>47</v>
      </c>
    </row>
    <row r="26" spans="2:6" ht="16" thickBot="1">
      <c r="B26" s="23" t="s">
        <v>43</v>
      </c>
    </row>
    <row r="27" spans="2:6" ht="16" thickBot="1">
      <c r="B27" s="8" t="s">
        <v>44</v>
      </c>
      <c r="D27" s="27">
        <v>250</v>
      </c>
      <c r="F27" s="38" t="s">
        <v>184</v>
      </c>
    </row>
    <row r="28" spans="2:6">
      <c r="B28" s="8" t="s">
        <v>147</v>
      </c>
    </row>
    <row r="30" spans="2:6" ht="16" thickBot="1"/>
    <row r="31" spans="2:6" ht="16" thickBot="1">
      <c r="B31" s="42" t="s">
        <v>188</v>
      </c>
    </row>
    <row r="34" spans="6:6">
      <c r="F34" s="24"/>
    </row>
    <row r="35" spans="6:6">
      <c r="F35" s="24"/>
    </row>
    <row r="36" spans="6:6">
      <c r="F36" s="24"/>
    </row>
    <row r="37" spans="6:6">
      <c r="F37" s="24"/>
    </row>
    <row r="38" spans="6:6">
      <c r="F38" s="24"/>
    </row>
    <row r="39" spans="6:6">
      <c r="F39" s="24"/>
    </row>
    <row r="57" spans="2:2">
      <c r="B57" s="8" t="s">
        <v>30</v>
      </c>
    </row>
    <row r="58" spans="2:2">
      <c r="B58" s="8" t="s">
        <v>31</v>
      </c>
    </row>
  </sheetData>
  <hyperlinks>
    <hyperlink ref="F14" location="'2.a Support Notes for questions'!B6" display="No idea? Check out the support notes part 1" xr:uid="{88284841-E56C-9F4F-9AA1-C346CA4FAA4D}"/>
    <hyperlink ref="F19" location="'2.a Support Notes for questions'!B41" display="No idea? Check out the support notes part 2" xr:uid="{DDA0B950-FAD3-CD4E-9D7C-7F5CF85CB157}"/>
    <hyperlink ref="F17" location="'2.a Support Notes for questions'!B61" display="No idea? Check out the support notes part 3" xr:uid="{2D0D6559-6212-DA48-B949-F69B4403D52A}"/>
    <hyperlink ref="F27" location="'2.a Support Notes for questions'!B82" display="No idea? Check out the support notes part 4" xr:uid="{AB607B35-4B84-0544-B4B2-0F118D40BB62}"/>
    <hyperlink ref="F22" location="'2.a Support Notes for questions'!B104" display="No idea? Check out the support notes part 5" xr:uid="{4280BB0B-435C-E043-B766-6648E366D6F9}"/>
    <hyperlink ref="B31" location="'3. PICKING A TAX RATE'!C5" display="NEXT STEP" xr:uid="{9D75356D-1AA9-354B-ABF9-57AEA65A47F3}"/>
  </hyperlinks>
  <pageMargins left="0.75" right="0.75" top="1" bottom="1" header="0.5" footer="0.5"/>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E11CF-4DE2-5E43-B43B-0AA13F60CE07}">
  <sheetPr>
    <pageSetUpPr fitToPage="1"/>
  </sheetPr>
  <dimension ref="B2:E135"/>
  <sheetViews>
    <sheetView topLeftCell="A82" zoomScale="110" zoomScaleNormal="110" workbookViewId="0">
      <selection activeCell="B104" sqref="B104"/>
    </sheetView>
  </sheetViews>
  <sheetFormatPr baseColWidth="10" defaultRowHeight="15"/>
  <cols>
    <col min="1" max="1" width="4.33203125" style="8" customWidth="1"/>
    <col min="2" max="2" width="6" style="8" customWidth="1"/>
    <col min="3" max="16384" width="10.83203125" style="8"/>
  </cols>
  <sheetData>
    <row r="2" spans="2:3" ht="31">
      <c r="B2" s="15" t="s">
        <v>58</v>
      </c>
    </row>
    <row r="4" spans="2:3">
      <c r="B4" s="8" t="s">
        <v>59</v>
      </c>
    </row>
    <row r="6" spans="2:3" ht="24">
      <c r="B6" s="14" t="s">
        <v>60</v>
      </c>
    </row>
    <row r="8" spans="2:3">
      <c r="B8" s="8" t="s">
        <v>61</v>
      </c>
    </row>
    <row r="10" spans="2:3">
      <c r="B10" s="23" t="s">
        <v>62</v>
      </c>
    </row>
    <row r="12" spans="2:3">
      <c r="C12" s="8" t="s">
        <v>63</v>
      </c>
    </row>
    <row r="13" spans="2:3">
      <c r="C13" s="8" t="s">
        <v>64</v>
      </c>
    </row>
    <row r="14" spans="2:3">
      <c r="C14" s="8" t="s">
        <v>65</v>
      </c>
    </row>
    <row r="15" spans="2:3">
      <c r="C15" s="8" t="s">
        <v>66</v>
      </c>
    </row>
    <row r="16" spans="2:3">
      <c r="C16" s="8" t="s">
        <v>67</v>
      </c>
    </row>
    <row r="17" spans="2:3">
      <c r="C17" s="8" t="s">
        <v>68</v>
      </c>
    </row>
    <row r="19" spans="2:3">
      <c r="B19" s="23" t="s">
        <v>69</v>
      </c>
    </row>
    <row r="21" spans="2:3">
      <c r="C21" s="8" t="s">
        <v>70</v>
      </c>
    </row>
    <row r="22" spans="2:3">
      <c r="C22" s="8" t="s">
        <v>71</v>
      </c>
    </row>
    <row r="23" spans="2:3">
      <c r="C23" s="8" t="s">
        <v>72</v>
      </c>
    </row>
    <row r="24" spans="2:3">
      <c r="C24" s="8" t="s">
        <v>73</v>
      </c>
    </row>
    <row r="25" spans="2:3">
      <c r="C25" s="8" t="s">
        <v>74</v>
      </c>
    </row>
    <row r="26" spans="2:3">
      <c r="C26" s="8" t="s">
        <v>75</v>
      </c>
    </row>
    <row r="28" spans="2:3">
      <c r="B28" s="23" t="s">
        <v>76</v>
      </c>
    </row>
    <row r="30" spans="2:3">
      <c r="C30" s="8" t="s">
        <v>77</v>
      </c>
    </row>
    <row r="31" spans="2:3">
      <c r="C31" s="8" t="s">
        <v>78</v>
      </c>
    </row>
    <row r="32" spans="2:3">
      <c r="C32" s="8" t="s">
        <v>79</v>
      </c>
    </row>
    <row r="33" spans="2:3">
      <c r="C33" s="8" t="s">
        <v>80</v>
      </c>
    </row>
    <row r="35" spans="2:3">
      <c r="B35" s="8" t="s">
        <v>81</v>
      </c>
    </row>
    <row r="36" spans="2:3">
      <c r="B36" s="8" t="s">
        <v>82</v>
      </c>
    </row>
    <row r="37" spans="2:3">
      <c r="B37" s="8" t="s">
        <v>83</v>
      </c>
    </row>
    <row r="38" spans="2:3">
      <c r="B38" s="8" t="s">
        <v>84</v>
      </c>
    </row>
    <row r="41" spans="2:3" ht="24">
      <c r="B41" s="14" t="s">
        <v>85</v>
      </c>
    </row>
    <row r="43" spans="2:3">
      <c r="B43" s="8" t="s">
        <v>86</v>
      </c>
    </row>
    <row r="44" spans="2:3">
      <c r="B44" s="8" t="s">
        <v>87</v>
      </c>
    </row>
    <row r="46" spans="2:3">
      <c r="B46" s="23" t="s">
        <v>88</v>
      </c>
    </row>
    <row r="48" spans="2:3">
      <c r="C48" s="8" t="s">
        <v>89</v>
      </c>
    </row>
    <row r="49" spans="2:3">
      <c r="C49" s="8" t="s">
        <v>90</v>
      </c>
    </row>
    <row r="50" spans="2:3">
      <c r="C50" s="8" t="s">
        <v>91</v>
      </c>
    </row>
    <row r="51" spans="2:3">
      <c r="C51" s="8" t="s">
        <v>92</v>
      </c>
    </row>
    <row r="52" spans="2:3">
      <c r="C52" s="8" t="s">
        <v>93</v>
      </c>
    </row>
    <row r="54" spans="2:3">
      <c r="B54" s="8" t="s">
        <v>94</v>
      </c>
    </row>
    <row r="55" spans="2:3">
      <c r="B55" s="8" t="s">
        <v>95</v>
      </c>
    </row>
    <row r="56" spans="2:3">
      <c r="B56" s="8" t="s">
        <v>96</v>
      </c>
    </row>
    <row r="58" spans="2:3">
      <c r="B58" s="8" t="s">
        <v>97</v>
      </c>
    </row>
    <row r="61" spans="2:3" ht="24">
      <c r="B61" s="14" t="s">
        <v>98</v>
      </c>
    </row>
    <row r="63" spans="2:3">
      <c r="B63" s="8" t="s">
        <v>182</v>
      </c>
    </row>
    <row r="65" spans="2:3">
      <c r="B65" s="23" t="s">
        <v>99</v>
      </c>
    </row>
    <row r="67" spans="2:3">
      <c r="C67" s="8" t="s">
        <v>100</v>
      </c>
    </row>
    <row r="68" spans="2:3">
      <c r="C68" s="8" t="s">
        <v>101</v>
      </c>
    </row>
    <row r="69" spans="2:3">
      <c r="C69" s="8" t="s">
        <v>102</v>
      </c>
    </row>
    <row r="70" spans="2:3">
      <c r="C70" s="8" t="s">
        <v>103</v>
      </c>
    </row>
    <row r="71" spans="2:3">
      <c r="C71" s="8" t="s">
        <v>104</v>
      </c>
    </row>
    <row r="73" spans="2:3">
      <c r="B73" s="8" t="s">
        <v>105</v>
      </c>
    </row>
    <row r="75" spans="2:3">
      <c r="B75" s="23" t="s">
        <v>106</v>
      </c>
    </row>
    <row r="77" spans="2:3">
      <c r="C77" s="8" t="s">
        <v>107</v>
      </c>
    </row>
    <row r="78" spans="2:3">
      <c r="C78" s="8" t="s">
        <v>108</v>
      </c>
    </row>
    <row r="79" spans="2:3">
      <c r="C79" s="8" t="s">
        <v>109</v>
      </c>
    </row>
    <row r="82" spans="2:3" ht="24">
      <c r="B82" s="14" t="s">
        <v>110</v>
      </c>
    </row>
    <row r="84" spans="2:3">
      <c r="B84" s="8" t="s">
        <v>111</v>
      </c>
    </row>
    <row r="86" spans="2:3">
      <c r="B86" s="8" t="s">
        <v>112</v>
      </c>
    </row>
    <row r="88" spans="2:3">
      <c r="C88" s="8" t="s">
        <v>113</v>
      </c>
    </row>
    <row r="89" spans="2:3">
      <c r="C89" s="8" t="s">
        <v>114</v>
      </c>
    </row>
    <row r="90" spans="2:3">
      <c r="C90" s="8" t="s">
        <v>115</v>
      </c>
    </row>
    <row r="91" spans="2:3">
      <c r="C91" s="8" t="s">
        <v>116</v>
      </c>
    </row>
    <row r="92" spans="2:3">
      <c r="C92" s="8" t="s">
        <v>117</v>
      </c>
    </row>
    <row r="93" spans="2:3">
      <c r="C93" s="8" t="s">
        <v>118</v>
      </c>
    </row>
    <row r="94" spans="2:3">
      <c r="C94" s="8" t="s">
        <v>119</v>
      </c>
    </row>
    <row r="95" spans="2:3">
      <c r="C95" s="8" t="s">
        <v>120</v>
      </c>
    </row>
    <row r="97" spans="2:3">
      <c r="B97" s="23" t="s">
        <v>76</v>
      </c>
    </row>
    <row r="99" spans="2:3">
      <c r="C99" s="8" t="s">
        <v>121</v>
      </c>
    </row>
    <row r="100" spans="2:3">
      <c r="C100" s="8" t="s">
        <v>122</v>
      </c>
    </row>
    <row r="101" spans="2:3">
      <c r="C101" s="8" t="s">
        <v>123</v>
      </c>
    </row>
    <row r="104" spans="2:3" ht="24">
      <c r="B104" s="14" t="s">
        <v>124</v>
      </c>
    </row>
    <row r="106" spans="2:3">
      <c r="B106" s="8" t="s">
        <v>125</v>
      </c>
    </row>
    <row r="108" spans="2:3">
      <c r="B108" s="8" t="s">
        <v>126</v>
      </c>
    </row>
    <row r="110" spans="2:3">
      <c r="C110" s="8" t="s">
        <v>127</v>
      </c>
    </row>
    <row r="111" spans="2:3">
      <c r="C111" s="8" t="s">
        <v>128</v>
      </c>
    </row>
    <row r="112" spans="2:3">
      <c r="C112" s="8" t="s">
        <v>129</v>
      </c>
    </row>
    <row r="113" spans="2:3">
      <c r="C113" s="8" t="s">
        <v>130</v>
      </c>
    </row>
    <row r="114" spans="2:3">
      <c r="C114" s="8" t="s">
        <v>131</v>
      </c>
    </row>
    <row r="116" spans="2:3">
      <c r="B116" s="8" t="s">
        <v>132</v>
      </c>
    </row>
    <row r="117" spans="2:3">
      <c r="B117" s="8" t="s">
        <v>185</v>
      </c>
    </row>
    <row r="119" spans="2:3">
      <c r="B119" s="23" t="s">
        <v>133</v>
      </c>
    </row>
    <row r="121" spans="2:3">
      <c r="C121" s="8" t="s">
        <v>134</v>
      </c>
    </row>
    <row r="122" spans="2:3">
      <c r="C122" s="8" t="s">
        <v>135</v>
      </c>
    </row>
    <row r="123" spans="2:3">
      <c r="C123" s="8" t="s">
        <v>136</v>
      </c>
    </row>
    <row r="126" spans="2:3" ht="24">
      <c r="B126" s="14" t="s">
        <v>137</v>
      </c>
    </row>
    <row r="128" spans="2:3">
      <c r="B128" s="8" t="s">
        <v>138</v>
      </c>
    </row>
    <row r="130" spans="3:5">
      <c r="C130" s="8" t="s">
        <v>139</v>
      </c>
    </row>
    <row r="131" spans="3:5">
      <c r="C131" s="8" t="s">
        <v>140</v>
      </c>
    </row>
    <row r="132" spans="3:5">
      <c r="C132" s="8" t="s">
        <v>141</v>
      </c>
    </row>
    <row r="133" spans="3:5">
      <c r="C133" s="8" t="s">
        <v>142</v>
      </c>
    </row>
    <row r="135" spans="3:5" ht="18">
      <c r="E135" s="26" t="s">
        <v>143</v>
      </c>
    </row>
  </sheetData>
  <hyperlinks>
    <hyperlink ref="E135" r:id="rId1" xr:uid="{CCF4816C-12B4-F541-BBA1-ACC130C4FB23}"/>
  </hyperlinks>
  <pageMargins left="0.7" right="0.7" top="0.75" bottom="0.75" header="0.3" footer="0.3"/>
  <pageSetup paperSize="9" scale="38"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3756B-69A2-D14A-BDE7-2155FAAB8DA9}">
  <dimension ref="B3:D53"/>
  <sheetViews>
    <sheetView zoomScale="140" zoomScaleNormal="140" workbookViewId="0">
      <selection activeCell="C5" sqref="C5"/>
    </sheetView>
  </sheetViews>
  <sheetFormatPr baseColWidth="10" defaultRowHeight="15"/>
  <cols>
    <col min="1" max="2" width="4.5" style="8" customWidth="1"/>
    <col min="3" max="3" width="52.1640625" style="8" customWidth="1"/>
    <col min="4" max="4" width="13.6640625" style="8" customWidth="1"/>
    <col min="5" max="5" width="15.1640625" style="8" customWidth="1"/>
    <col min="6" max="16384" width="10.83203125" style="8"/>
  </cols>
  <sheetData>
    <row r="3" spans="2:4" ht="21">
      <c r="C3" s="17" t="s">
        <v>148</v>
      </c>
    </row>
    <row r="5" spans="2:4" ht="16">
      <c r="C5" s="29" t="s">
        <v>149</v>
      </c>
    </row>
    <row r="6" spans="2:4" ht="16">
      <c r="C6" s="29" t="s">
        <v>150</v>
      </c>
    </row>
    <row r="7" spans="2:4">
      <c r="C7" s="29"/>
    </row>
    <row r="8" spans="2:4" ht="51" customHeight="1">
      <c r="C8" s="35" t="s">
        <v>151</v>
      </c>
      <c r="D8" s="35"/>
    </row>
    <row r="9" spans="2:4">
      <c r="C9" s="29"/>
    </row>
    <row r="10" spans="2:4">
      <c r="C10" s="35" t="s">
        <v>152</v>
      </c>
      <c r="D10" s="35"/>
    </row>
    <row r="11" spans="2:4" ht="70" customHeight="1">
      <c r="C11" s="35" t="s">
        <v>172</v>
      </c>
      <c r="D11" s="35"/>
    </row>
    <row r="12" spans="2:4">
      <c r="C12" s="29"/>
    </row>
    <row r="13" spans="2:4">
      <c r="C13" s="29"/>
    </row>
    <row r="14" spans="2:4">
      <c r="B14" s="4"/>
      <c r="C14" s="30"/>
      <c r="D14" s="6"/>
    </row>
    <row r="15" spans="2:4">
      <c r="B15" s="7"/>
      <c r="C15" s="31" t="s">
        <v>176</v>
      </c>
      <c r="D15" s="9"/>
    </row>
    <row r="16" spans="2:4" ht="32">
      <c r="B16" s="7"/>
      <c r="C16" s="32" t="s">
        <v>173</v>
      </c>
      <c r="D16" s="9"/>
    </row>
    <row r="17" spans="2:4">
      <c r="B17" s="10"/>
      <c r="C17" s="33"/>
      <c r="D17" s="12"/>
    </row>
    <row r="18" spans="2:4" ht="16" thickBot="1"/>
    <row r="19" spans="2:4" ht="16" thickBot="1">
      <c r="C19" s="8" t="s">
        <v>177</v>
      </c>
      <c r="D19" s="3">
        <v>0.28999999999999998</v>
      </c>
    </row>
    <row r="20" spans="2:4">
      <c r="C20" s="8" t="s">
        <v>178</v>
      </c>
      <c r="D20" s="36"/>
    </row>
    <row r="21" spans="2:4" ht="16" thickBot="1"/>
    <row r="22" spans="2:4" ht="16" thickBot="1">
      <c r="C22" s="42" t="s">
        <v>189</v>
      </c>
    </row>
    <row r="25" spans="2:4">
      <c r="C25" s="23" t="s">
        <v>153</v>
      </c>
    </row>
    <row r="27" spans="2:4">
      <c r="C27" s="8" t="s">
        <v>154</v>
      </c>
    </row>
    <row r="29" spans="2:4">
      <c r="C29" s="8" t="s">
        <v>155</v>
      </c>
    </row>
    <row r="30" spans="2:4">
      <c r="C30" s="34" t="s">
        <v>169</v>
      </c>
    </row>
    <row r="31" spans="2:4">
      <c r="C31" s="34" t="s">
        <v>170</v>
      </c>
    </row>
    <row r="32" spans="2:4">
      <c r="C32" s="23" t="s">
        <v>156</v>
      </c>
    </row>
    <row r="34" spans="3:3">
      <c r="C34" s="8" t="s">
        <v>157</v>
      </c>
    </row>
    <row r="35" spans="3:3">
      <c r="C35" s="8" t="s">
        <v>158</v>
      </c>
    </row>
    <row r="36" spans="3:3">
      <c r="C36" s="8" t="s">
        <v>159</v>
      </c>
    </row>
    <row r="37" spans="3:3">
      <c r="C37" s="23" t="s">
        <v>160</v>
      </c>
    </row>
    <row r="38" spans="3:3">
      <c r="C38" s="23" t="s">
        <v>174</v>
      </c>
    </row>
    <row r="40" spans="3:3">
      <c r="C40" s="8" t="s">
        <v>161</v>
      </c>
    </row>
    <row r="41" spans="3:3">
      <c r="C41" s="8" t="s">
        <v>162</v>
      </c>
    </row>
    <row r="42" spans="3:3">
      <c r="C42" s="8" t="s">
        <v>163</v>
      </c>
    </row>
    <row r="43" spans="3:3">
      <c r="C43" s="23" t="s">
        <v>164</v>
      </c>
    </row>
    <row r="44" spans="3:3">
      <c r="C44" s="23" t="s">
        <v>175</v>
      </c>
    </row>
    <row r="46" spans="3:3">
      <c r="C46" s="8" t="s">
        <v>165</v>
      </c>
    </row>
    <row r="47" spans="3:3">
      <c r="C47" s="8" t="s">
        <v>166</v>
      </c>
    </row>
    <row r="48" spans="3:3">
      <c r="C48" s="34" t="s">
        <v>171</v>
      </c>
    </row>
    <row r="49" spans="3:3">
      <c r="C49" s="23" t="s">
        <v>167</v>
      </c>
    </row>
    <row r="50" spans="3:3">
      <c r="C50" s="23" t="s">
        <v>168</v>
      </c>
    </row>
    <row r="53" spans="3:3">
      <c r="C53" s="23"/>
    </row>
  </sheetData>
  <mergeCells count="3">
    <mergeCell ref="C8:D8"/>
    <mergeCell ref="C10:D10"/>
    <mergeCell ref="C11:D11"/>
  </mergeCells>
  <hyperlinks>
    <hyperlink ref="C22" location="'4. RESULT - YOUR HOURLY RATE'!I6" display="I'm ready to see my rate…" xr:uid="{4697FA0D-BFCC-0A43-A2F2-1DA49D9B2E4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113F8-9FEC-CD46-92B7-57BF31E71DD1}">
  <dimension ref="B2:I40"/>
  <sheetViews>
    <sheetView zoomScale="110" zoomScaleNormal="110" workbookViewId="0">
      <selection activeCell="I6" sqref="I6"/>
    </sheetView>
  </sheetViews>
  <sheetFormatPr baseColWidth="10" defaultRowHeight="15"/>
  <cols>
    <col min="1" max="1" width="10.83203125" style="8"/>
    <col min="2" max="2" width="2.83203125" style="8" customWidth="1"/>
    <col min="3" max="3" width="6.1640625" style="8" customWidth="1"/>
    <col min="4" max="16384" width="10.83203125" style="8"/>
  </cols>
  <sheetData>
    <row r="2" spans="2:9" ht="168" customHeight="1"/>
    <row r="4" spans="2:9" ht="21">
      <c r="C4" s="17" t="s">
        <v>48</v>
      </c>
    </row>
    <row r="6" spans="2:9" ht="19">
      <c r="C6" s="18" t="s">
        <v>49</v>
      </c>
      <c r="H6" s="19"/>
      <c r="I6" s="28">
        <f>'Back Office Don''t Touch'!C17 / 'Back Office Don''t Touch'!C18</f>
        <v>43.7082494969819</v>
      </c>
    </row>
    <row r="8" spans="2:9">
      <c r="B8" s="4"/>
      <c r="C8" s="5"/>
      <c r="D8" s="5"/>
      <c r="E8" s="5"/>
      <c r="F8" s="5"/>
      <c r="G8" s="5"/>
      <c r="H8" s="5"/>
      <c r="I8" s="6"/>
    </row>
    <row r="9" spans="2:9" ht="24">
      <c r="B9" s="7"/>
      <c r="C9" s="14" t="s">
        <v>50</v>
      </c>
      <c r="I9" s="9"/>
    </row>
    <row r="10" spans="2:9">
      <c r="B10" s="7"/>
      <c r="I10" s="9"/>
    </row>
    <row r="11" spans="2:9">
      <c r="B11" s="7"/>
      <c r="C11" s="8" t="s">
        <v>15</v>
      </c>
      <c r="I11" s="9"/>
    </row>
    <row r="12" spans="2:9">
      <c r="B12" s="7"/>
      <c r="I12" s="9"/>
    </row>
    <row r="13" spans="2:9">
      <c r="B13" s="7"/>
      <c r="C13" s="8" t="s">
        <v>16</v>
      </c>
      <c r="I13" s="9"/>
    </row>
    <row r="14" spans="2:9">
      <c r="B14" s="7"/>
      <c r="D14" s="8" t="s">
        <v>17</v>
      </c>
      <c r="I14" s="9"/>
    </row>
    <row r="15" spans="2:9">
      <c r="B15" s="7"/>
      <c r="D15" s="8" t="s">
        <v>18</v>
      </c>
      <c r="I15" s="9"/>
    </row>
    <row r="16" spans="2:9">
      <c r="B16" s="7"/>
      <c r="D16" s="8" t="s">
        <v>19</v>
      </c>
      <c r="I16" s="9"/>
    </row>
    <row r="17" spans="2:9">
      <c r="B17" s="7"/>
      <c r="D17" s="8" t="s">
        <v>20</v>
      </c>
      <c r="I17" s="9"/>
    </row>
    <row r="18" spans="2:9">
      <c r="B18" s="7"/>
      <c r="I18" s="9"/>
    </row>
    <row r="19" spans="2:9">
      <c r="B19" s="7"/>
      <c r="C19" s="8" t="s">
        <v>21</v>
      </c>
      <c r="I19" s="9"/>
    </row>
    <row r="20" spans="2:9">
      <c r="B20" s="10"/>
      <c r="C20" s="11"/>
      <c r="D20" s="11"/>
      <c r="E20" s="11"/>
      <c r="F20" s="11"/>
      <c r="G20" s="11"/>
      <c r="H20" s="11"/>
      <c r="I20" s="12"/>
    </row>
    <row r="22" spans="2:9">
      <c r="B22" s="4"/>
      <c r="C22" s="5"/>
      <c r="D22" s="5"/>
      <c r="E22" s="5"/>
      <c r="F22" s="5"/>
      <c r="G22" s="5"/>
      <c r="H22" s="5"/>
      <c r="I22" s="6"/>
    </row>
    <row r="23" spans="2:9" ht="24">
      <c r="B23" s="7"/>
      <c r="C23" s="14" t="s">
        <v>51</v>
      </c>
      <c r="I23" s="9"/>
    </row>
    <row r="24" spans="2:9">
      <c r="B24" s="7"/>
      <c r="I24" s="9"/>
    </row>
    <row r="25" spans="2:9">
      <c r="B25" s="7"/>
      <c r="C25" s="8" t="s">
        <v>22</v>
      </c>
      <c r="I25" s="9"/>
    </row>
    <row r="26" spans="2:9">
      <c r="B26" s="7"/>
      <c r="D26" s="8" t="s">
        <v>23</v>
      </c>
      <c r="I26" s="9"/>
    </row>
    <row r="27" spans="2:9">
      <c r="B27" s="7"/>
      <c r="D27" s="8" t="s">
        <v>24</v>
      </c>
      <c r="I27" s="9"/>
    </row>
    <row r="28" spans="2:9">
      <c r="B28" s="7"/>
      <c r="D28" s="8" t="s">
        <v>25</v>
      </c>
      <c r="I28" s="9"/>
    </row>
    <row r="29" spans="2:9">
      <c r="B29" s="7"/>
      <c r="D29" s="8" t="s">
        <v>26</v>
      </c>
      <c r="I29" s="9"/>
    </row>
    <row r="30" spans="2:9">
      <c r="B30" s="7"/>
      <c r="I30" s="9"/>
    </row>
    <row r="31" spans="2:9">
      <c r="B31" s="7"/>
      <c r="C31" s="8" t="s">
        <v>52</v>
      </c>
      <c r="I31" s="9"/>
    </row>
    <row r="32" spans="2:9">
      <c r="B32" s="10"/>
      <c r="C32" s="11"/>
      <c r="D32" s="11"/>
      <c r="E32" s="11"/>
      <c r="F32" s="11"/>
      <c r="G32" s="11"/>
      <c r="H32" s="11"/>
      <c r="I32" s="12"/>
    </row>
    <row r="34" spans="2:9">
      <c r="B34" s="4"/>
      <c r="C34" s="5"/>
      <c r="D34" s="5"/>
      <c r="E34" s="5"/>
      <c r="F34" s="5"/>
      <c r="G34" s="5"/>
      <c r="H34" s="5"/>
      <c r="I34" s="6"/>
    </row>
    <row r="35" spans="2:9" ht="24">
      <c r="B35" s="7"/>
      <c r="C35" s="14" t="s">
        <v>30</v>
      </c>
      <c r="I35" s="9"/>
    </row>
    <row r="36" spans="2:9">
      <c r="B36" s="7"/>
      <c r="I36" s="9"/>
    </row>
    <row r="37" spans="2:9">
      <c r="B37" s="7"/>
      <c r="D37" s="8" t="s">
        <v>27</v>
      </c>
      <c r="I37" s="9"/>
    </row>
    <row r="38" spans="2:9">
      <c r="B38" s="7"/>
      <c r="D38" s="8" t="s">
        <v>28</v>
      </c>
      <c r="I38" s="9"/>
    </row>
    <row r="39" spans="2:9">
      <c r="B39" s="7"/>
      <c r="D39" s="8" t="s">
        <v>29</v>
      </c>
      <c r="I39" s="9"/>
    </row>
    <row r="40" spans="2:9">
      <c r="B40" s="10"/>
      <c r="C40" s="11"/>
      <c r="D40" s="11"/>
      <c r="E40" s="11"/>
      <c r="F40" s="11"/>
      <c r="G40" s="11"/>
      <c r="H40" s="11"/>
      <c r="I40" s="12"/>
    </row>
  </sheetData>
  <pageMargins left="0.7" right="0.7" top="0.75" bottom="0.75" header="0.3" footer="0.3"/>
  <pageSetup paperSize="9"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C2908-00A8-7B46-AC47-7916E6EB8704}">
  <dimension ref="B2:C18"/>
  <sheetViews>
    <sheetView workbookViewId="0">
      <selection activeCell="B20" sqref="B20"/>
    </sheetView>
  </sheetViews>
  <sheetFormatPr baseColWidth="10" defaultRowHeight="15"/>
  <cols>
    <col min="1" max="1" width="3.1640625" customWidth="1"/>
    <col min="2" max="2" width="35.1640625" customWidth="1"/>
  </cols>
  <sheetData>
    <row r="2" spans="2:3" ht="34">
      <c r="B2" s="25" t="s">
        <v>54</v>
      </c>
    </row>
    <row r="5" spans="2:3">
      <c r="B5" s="1" t="s">
        <v>55</v>
      </c>
    </row>
    <row r="6" spans="2:3">
      <c r="B6" t="s">
        <v>34</v>
      </c>
      <c r="C6" s="37">
        <f>'2. ANSWER THESE QUESTIONS'!D14*12</f>
        <v>48000</v>
      </c>
    </row>
    <row r="7" spans="2:3">
      <c r="B7" t="s">
        <v>0</v>
      </c>
      <c r="C7">
        <f>'3. PICKING A TAX RATE'!D19</f>
        <v>0.28999999999999998</v>
      </c>
    </row>
    <row r="8" spans="2:3">
      <c r="B8" t="s">
        <v>1</v>
      </c>
      <c r="C8" s="37">
        <f>'2. ANSWER THESE QUESTIONS'!D27*12</f>
        <v>3000</v>
      </c>
    </row>
    <row r="9" spans="2:3">
      <c r="B9" t="s">
        <v>2</v>
      </c>
      <c r="C9">
        <f>52-'2. ANSWER THESE QUESTIONS'!D17</f>
        <v>48</v>
      </c>
    </row>
    <row r="10" spans="2:3">
      <c r="B10" t="s">
        <v>46</v>
      </c>
      <c r="C10">
        <f>'2. ANSWER THESE QUESTIONS'!D19</f>
        <v>35</v>
      </c>
    </row>
    <row r="11" spans="2:3">
      <c r="B11" t="s">
        <v>3</v>
      </c>
      <c r="C11" s="13">
        <f>'2. ANSWER THESE QUESTIONS'!D22</f>
        <v>0.04</v>
      </c>
    </row>
    <row r="13" spans="2:3">
      <c r="B13" s="20" t="s">
        <v>56</v>
      </c>
    </row>
    <row r="14" spans="2:3">
      <c r="B14" t="s">
        <v>4</v>
      </c>
      <c r="C14">
        <f>C7</f>
        <v>0.28999999999999998</v>
      </c>
    </row>
    <row r="15" spans="2:3">
      <c r="B15" t="s">
        <v>5</v>
      </c>
      <c r="C15" s="37">
        <f>C6 / (1 - C14)</f>
        <v>67605.633802816912</v>
      </c>
    </row>
    <row r="16" spans="2:3">
      <c r="B16" t="s">
        <v>6</v>
      </c>
      <c r="C16" s="37">
        <f>C15 + C8</f>
        <v>70605.633802816912</v>
      </c>
    </row>
    <row r="17" spans="2:3">
      <c r="B17" t="s">
        <v>7</v>
      </c>
      <c r="C17" s="37">
        <f>C16 * (1 + C11)</f>
        <v>73429.859154929596</v>
      </c>
    </row>
    <row r="18" spans="2:3">
      <c r="B18" t="s">
        <v>8</v>
      </c>
      <c r="C18">
        <f>C9 * C10</f>
        <v>1680</v>
      </c>
    </row>
  </sheetData>
  <sheetProtection sheet="1" objects="1" scenarios="1" selectLockedCells="1" selectUnlockedCells="1"/>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1. START HERE</vt:lpstr>
      <vt:lpstr>2. ANSWER THESE QUESTIONS</vt:lpstr>
      <vt:lpstr>2.a Support Notes for questions</vt:lpstr>
      <vt:lpstr>3. PICKING A TAX RATE</vt:lpstr>
      <vt:lpstr>4. RESULT - YOUR HOURLY RATE</vt:lpstr>
      <vt:lpstr>Back Office Don't Touch</vt:lpstr>
      <vt:lpstr>'2.a Support Notes for questions'!Print_Area</vt:lpstr>
    </vt:vector>
  </TitlesOfParts>
  <Manager/>
  <Company>DGB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DGB Rate Calculator</dc:title>
  <dc:subject/>
  <dc:creator>DaM Good Business</dc:creator>
  <cp:keywords/>
  <dc:description/>
  <cp:lastModifiedBy>Davinia McGann</cp:lastModifiedBy>
  <dcterms:created xsi:type="dcterms:W3CDTF">2025-12-05T17:17:18Z</dcterms:created>
  <dcterms:modified xsi:type="dcterms:W3CDTF">2025-12-07T19:00:10Z</dcterms:modified>
  <cp:category/>
</cp:coreProperties>
</file>